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pp333\Desktop\"/>
    </mc:Choice>
  </mc:AlternateContent>
  <bookViews>
    <workbookView xWindow="0" yWindow="0" windowWidth="28800" windowHeight="12330" activeTab="2"/>
  </bookViews>
  <sheets>
    <sheet name="Դինամիկա" sheetId="4" r:id="rId1"/>
    <sheet name="ՀՀ և օտար․ ըստ փոխադրամիջոցների" sheetId="2" r:id="rId2"/>
    <sheet name="Ըստ եռամսյակների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4" l="1"/>
  <c r="D8" i="5" l="1"/>
  <c r="I8" i="5" l="1"/>
  <c r="J8" i="5" s="1"/>
  <c r="K7" i="5" l="1"/>
  <c r="H7" i="5"/>
  <c r="J7" i="5" s="1"/>
  <c r="E7" i="5"/>
  <c r="F7" i="5"/>
  <c r="L7" i="5" s="1"/>
  <c r="B7" i="5"/>
  <c r="D7" i="5" s="1"/>
  <c r="M7" i="5" l="1"/>
  <c r="G7" i="5"/>
  <c r="I5" i="2"/>
  <c r="I6" i="2"/>
  <c r="I4" i="2"/>
  <c r="H5" i="2"/>
  <c r="H6" i="2"/>
  <c r="H4" i="2"/>
  <c r="G7" i="2"/>
  <c r="G5" i="2"/>
  <c r="D5" i="2"/>
  <c r="G6" i="2"/>
  <c r="D6" i="2"/>
  <c r="G4" i="2"/>
  <c r="D4" i="2"/>
  <c r="J4" i="2" l="1"/>
  <c r="J6" i="2"/>
  <c r="J5" i="2"/>
  <c r="D8" i="4"/>
  <c r="J5" i="4" l="1"/>
  <c r="J4" i="4" l="1"/>
  <c r="J6" i="4"/>
  <c r="J7" i="4"/>
  <c r="G4" i="4"/>
  <c r="G5" i="4"/>
  <c r="G6" i="4"/>
  <c r="G7" i="4"/>
  <c r="D7" i="4"/>
  <c r="D6" i="4"/>
  <c r="D5" i="4"/>
  <c r="D4" i="4"/>
</calcChain>
</file>

<file path=xl/sharedStrings.xml><?xml version="1.0" encoding="utf-8"?>
<sst xmlns="http://schemas.openxmlformats.org/spreadsheetml/2006/main" count="55" uniqueCount="23">
  <si>
    <t>Օդային</t>
  </si>
  <si>
    <t>Երկաթուղային</t>
  </si>
  <si>
    <t>Ավտոմոբիլային</t>
  </si>
  <si>
    <t>Ընդամենը</t>
  </si>
  <si>
    <t>Մուտք</t>
  </si>
  <si>
    <t>Փոխադրամիջոց</t>
  </si>
  <si>
    <t>ՀՀ քաղաքացի</t>
  </si>
  <si>
    <t>Օտարերկրացիներ</t>
  </si>
  <si>
    <t>Ելք</t>
  </si>
  <si>
    <t>Սալդո</t>
  </si>
  <si>
    <t>Օտարերկրացի</t>
  </si>
  <si>
    <t xml:space="preserve">Ընդամենը </t>
  </si>
  <si>
    <t xml:space="preserve">Մուտք </t>
  </si>
  <si>
    <t xml:space="preserve">Սալդո </t>
  </si>
  <si>
    <t>1-ին եռամսյակ</t>
  </si>
  <si>
    <t>2-րդ եռամսյակ</t>
  </si>
  <si>
    <t>3-րդ եռամսյակ</t>
  </si>
  <si>
    <t>4-րդ եռամսյակ</t>
  </si>
  <si>
    <t>Տարի</t>
  </si>
  <si>
    <t>Ժամանակահատված</t>
  </si>
  <si>
    <t xml:space="preserve">ՀՀ և օտարերկրյա քաղաքացիների մուտքի և ելքի վերաբերյալ տեղեկատվությունը ըստ փոխադրամիջոցի տեսակի 2025 թվական </t>
  </si>
  <si>
    <t>Հայաստանի Հանրապետությունում սահմանահատումների ցուցանիշների դինամիկան 2021-2025 թվականներ</t>
  </si>
  <si>
    <t>Սահմանահատումները ըստ եռամսյակի և փոխադրամիջոցի տեսակի 2025 թվական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</si>
</sst>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2"/>
      <color theme="1"/>
      <name val="GHEA Grapalat"/>
      <family val="3"/>
    </font>
    <font>
      <b/>
      <sz val="12"/>
      <color theme="1"/>
      <name val="Sylfaen"/>
      <family val="1"/>
    </font>
    <font>
      <sz val="12"/>
      <color rgb="FF000000"/>
      <name val="Sylfaen"/>
      <family val="1"/>
    </font>
    <font>
      <b/>
      <sz val="12"/>
      <color rgb="FF000000"/>
      <name val="Sylfaen"/>
      <family val="1"/>
    </font>
    <font>
      <b/>
      <i/>
      <sz val="12"/>
      <color rgb="FF000000"/>
      <name val="Sylfaen"/>
      <family val="1"/>
    </font>
    <font>
      <b/>
      <sz val="12"/>
      <color theme="1"/>
      <name val="GHEA Grapalat"/>
      <family val="3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color rgb="FF000000"/>
      <name val="Sylfaen"/>
      <family val="1"/>
      <charset val="204"/>
    </font>
    <font>
      <sz val="12"/>
      <color theme="1"/>
      <name val="Sylfaen"/>
      <family val="1"/>
    </font>
    <font>
      <b/>
      <i/>
      <sz val="12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21" xfId="0" applyNumberFormat="1" applyFont="1" applyFill="1" applyBorder="1" applyAlignment="1">
      <alignment horizontal="center" vertical="center" wrapText="1"/>
    </xf>
    <xf numFmtId="3" fontId="5" fillId="2" borderId="22" xfId="0" applyNumberFormat="1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3" fontId="11" fillId="0" borderId="21" xfId="0" applyNumberFormat="1" applyFont="1" applyFill="1" applyBorder="1" applyAlignment="1">
      <alignment horizontal="center" vertical="center" wrapText="1"/>
    </xf>
    <xf numFmtId="3" fontId="11" fillId="0" borderId="22" xfId="0" applyNumberFormat="1" applyFont="1" applyFill="1" applyBorder="1" applyAlignment="1">
      <alignment horizontal="center" vertical="center" wrapText="1"/>
    </xf>
    <xf numFmtId="3" fontId="11" fillId="0" borderId="23" xfId="0" applyNumberFormat="1" applyFont="1" applyFill="1" applyBorder="1" applyAlignment="1">
      <alignment horizontal="center" vertical="center" wrapText="1"/>
    </xf>
    <xf numFmtId="3" fontId="11" fillId="0" borderId="24" xfId="0" applyNumberFormat="1" applyFont="1" applyFill="1" applyBorder="1" applyAlignment="1">
      <alignment horizontal="center" vertical="center" wrapText="1"/>
    </xf>
    <xf numFmtId="3" fontId="11" fillId="0" borderId="41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left" vertical="center"/>
    </xf>
    <xf numFmtId="0" fontId="9" fillId="0" borderId="3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horizontal="center" vertical="center"/>
    </xf>
    <xf numFmtId="0" fontId="6" fillId="2" borderId="43" xfId="0" applyFont="1" applyFill="1" applyBorder="1" applyAlignment="1">
      <alignment horizontal="center" vertical="center" wrapText="1"/>
    </xf>
    <xf numFmtId="3" fontId="5" fillId="2" borderId="35" xfId="0" applyNumberFormat="1" applyFont="1" applyFill="1" applyBorder="1" applyAlignment="1">
      <alignment horizontal="center" vertical="center" wrapText="1"/>
    </xf>
    <xf numFmtId="3" fontId="5" fillId="2" borderId="36" xfId="0" applyNumberFormat="1" applyFont="1" applyFill="1" applyBorder="1" applyAlignment="1">
      <alignment horizontal="center" vertical="center" wrapText="1"/>
    </xf>
    <xf numFmtId="3" fontId="7" fillId="2" borderId="37" xfId="0" applyNumberFormat="1" applyFont="1" applyFill="1" applyBorder="1" applyAlignment="1">
      <alignment horizontal="center" vertical="center" wrapText="1"/>
    </xf>
    <xf numFmtId="3" fontId="5" fillId="2" borderId="38" xfId="0" applyNumberFormat="1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3" fontId="7" fillId="2" borderId="23" xfId="0" applyNumberFormat="1" applyFont="1" applyFill="1" applyBorder="1" applyAlignment="1">
      <alignment horizontal="center" vertical="center" wrapText="1"/>
    </xf>
    <xf numFmtId="3" fontId="7" fillId="2" borderId="14" xfId="0" applyNumberFormat="1" applyFont="1" applyFill="1" applyBorder="1" applyAlignment="1">
      <alignment horizontal="center" vertical="center" wrapText="1"/>
    </xf>
    <xf numFmtId="3" fontId="5" fillId="2" borderId="15" xfId="0" applyNumberFormat="1" applyFont="1" applyFill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3" fontId="7" fillId="2" borderId="39" xfId="0" applyNumberFormat="1" applyFont="1" applyFill="1" applyBorder="1" applyAlignment="1">
      <alignment horizontal="center" vertical="center" wrapText="1"/>
    </xf>
    <xf numFmtId="3" fontId="7" fillId="2" borderId="40" xfId="0" applyNumberFormat="1" applyFont="1" applyFill="1" applyBorder="1" applyAlignment="1">
      <alignment horizontal="center" vertical="center" wrapText="1"/>
    </xf>
    <xf numFmtId="3" fontId="7" fillId="2" borderId="41" xfId="0" applyNumberFormat="1" applyFont="1" applyFill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12" fillId="0" borderId="49" xfId="0" applyNumberFormat="1" applyFont="1" applyFill="1" applyBorder="1" applyAlignment="1">
      <alignment horizontal="center" vertical="center"/>
    </xf>
    <xf numFmtId="0" fontId="12" fillId="0" borderId="13" xfId="0" applyNumberFormat="1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3" fillId="0" borderId="51" xfId="0" applyNumberFormat="1" applyFont="1" applyBorder="1" applyAlignment="1">
      <alignment horizontal="center" vertical="center"/>
    </xf>
    <xf numFmtId="0" fontId="12" fillId="0" borderId="35" xfId="0" applyNumberFormat="1" applyFont="1" applyBorder="1" applyAlignment="1">
      <alignment horizontal="center" vertical="center"/>
    </xf>
    <xf numFmtId="0" fontId="12" fillId="0" borderId="36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4" xfId="0" applyNumberFormat="1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 wrapText="1"/>
    </xf>
    <xf numFmtId="3" fontId="9" fillId="0" borderId="17" xfId="0" applyNumberFormat="1" applyFont="1" applyFill="1" applyBorder="1" applyAlignment="1">
      <alignment horizontal="center" vertical="center"/>
    </xf>
    <xf numFmtId="3" fontId="9" fillId="0" borderId="18" xfId="0" applyNumberFormat="1" applyFont="1" applyFill="1" applyBorder="1" applyAlignment="1">
      <alignment horizontal="center" vertical="center"/>
    </xf>
    <xf numFmtId="3" fontId="10" fillId="0" borderId="22" xfId="0" applyNumberFormat="1" applyFont="1" applyFill="1" applyBorder="1" applyAlignment="1">
      <alignment horizontal="center" vertical="center"/>
    </xf>
    <xf numFmtId="3" fontId="10" fillId="0" borderId="23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</cellXfs>
  <cellStyles count="5">
    <cellStyle name="Comma 2" xfId="4"/>
    <cellStyle name="Comma 3" xfId="3"/>
    <cellStyle name="Normal 2" xfId="1"/>
    <cellStyle name="Normal 3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I8" sqref="I8"/>
    </sheetView>
  </sheetViews>
  <sheetFormatPr defaultColWidth="9.140625" defaultRowHeight="17.25" x14ac:dyDescent="0.25"/>
  <cols>
    <col min="1" max="1" width="15.7109375" style="2" customWidth="1"/>
    <col min="2" max="10" width="16.7109375" style="2" customWidth="1"/>
    <col min="11" max="16384" width="9.140625" style="2"/>
  </cols>
  <sheetData>
    <row r="1" spans="1:11" ht="39" customHeight="1" thickBot="1" x14ac:dyDescent="0.3">
      <c r="A1" s="98" t="s">
        <v>21</v>
      </c>
      <c r="B1" s="99"/>
      <c r="C1" s="99"/>
      <c r="D1" s="99"/>
      <c r="E1" s="99"/>
      <c r="F1" s="99"/>
      <c r="G1" s="99"/>
      <c r="H1" s="99"/>
      <c r="I1" s="99"/>
      <c r="J1" s="100"/>
    </row>
    <row r="2" spans="1:11" ht="46.9" customHeight="1" thickBot="1" x14ac:dyDescent="0.3">
      <c r="A2" s="104" t="s">
        <v>18</v>
      </c>
      <c r="B2" s="101" t="s">
        <v>6</v>
      </c>
      <c r="C2" s="102"/>
      <c r="D2" s="103"/>
      <c r="E2" s="102" t="s">
        <v>10</v>
      </c>
      <c r="F2" s="102"/>
      <c r="G2" s="102"/>
      <c r="H2" s="101" t="s">
        <v>3</v>
      </c>
      <c r="I2" s="102"/>
      <c r="J2" s="103"/>
    </row>
    <row r="3" spans="1:11" ht="33" customHeight="1" thickBot="1" x14ac:dyDescent="0.3">
      <c r="A3" s="105"/>
      <c r="B3" s="11" t="s">
        <v>4</v>
      </c>
      <c r="C3" s="12" t="s">
        <v>8</v>
      </c>
      <c r="D3" s="13" t="s">
        <v>9</v>
      </c>
      <c r="E3" s="11" t="s">
        <v>4</v>
      </c>
      <c r="F3" s="12" t="s">
        <v>8</v>
      </c>
      <c r="G3" s="13" t="s">
        <v>9</v>
      </c>
      <c r="H3" s="14" t="s">
        <v>4</v>
      </c>
      <c r="I3" s="12" t="s">
        <v>8</v>
      </c>
      <c r="J3" s="13" t="s">
        <v>9</v>
      </c>
    </row>
    <row r="4" spans="1:11" ht="35.25" customHeight="1" x14ac:dyDescent="0.25">
      <c r="A4" s="50">
        <v>2021</v>
      </c>
      <c r="B4" s="51">
        <v>689221</v>
      </c>
      <c r="C4" s="52">
        <v>762792</v>
      </c>
      <c r="D4" s="63">
        <f t="shared" ref="D4:D7" si="0">+B4-C4</f>
        <v>-73571</v>
      </c>
      <c r="E4" s="51">
        <v>940670</v>
      </c>
      <c r="F4" s="52">
        <v>910973</v>
      </c>
      <c r="G4" s="53">
        <f t="shared" ref="G4:G7" si="1">+E4-F4</f>
        <v>29697</v>
      </c>
      <c r="H4" s="54">
        <v>1629891</v>
      </c>
      <c r="I4" s="52">
        <v>1673765</v>
      </c>
      <c r="J4" s="53">
        <f t="shared" ref="J4:J7" si="2">+H4-I4</f>
        <v>-43874</v>
      </c>
    </row>
    <row r="5" spans="1:11" ht="32.25" customHeight="1" x14ac:dyDescent="0.25">
      <c r="A5" s="15">
        <v>2022</v>
      </c>
      <c r="B5" s="7">
        <v>1479799</v>
      </c>
      <c r="C5" s="5">
        <v>1507739</v>
      </c>
      <c r="D5" s="64">
        <f t="shared" si="0"/>
        <v>-27940</v>
      </c>
      <c r="E5" s="7">
        <v>1914571</v>
      </c>
      <c r="F5" s="5">
        <v>1847900</v>
      </c>
      <c r="G5" s="17">
        <f t="shared" si="1"/>
        <v>66671</v>
      </c>
      <c r="H5" s="6">
        <v>3394370</v>
      </c>
      <c r="I5" s="5">
        <v>3355639</v>
      </c>
      <c r="J5" s="17">
        <f>+H5-I5</f>
        <v>38731</v>
      </c>
    </row>
    <row r="6" spans="1:11" ht="27" customHeight="1" x14ac:dyDescent="0.25">
      <c r="A6" s="15">
        <v>2023</v>
      </c>
      <c r="B6" s="7">
        <v>1972133</v>
      </c>
      <c r="C6" s="5">
        <v>2008644</v>
      </c>
      <c r="D6" s="64">
        <f t="shared" si="0"/>
        <v>-36511</v>
      </c>
      <c r="E6" s="7">
        <v>2792140</v>
      </c>
      <c r="F6" s="5">
        <v>2785123</v>
      </c>
      <c r="G6" s="17">
        <f t="shared" si="1"/>
        <v>7017</v>
      </c>
      <c r="H6" s="6">
        <v>4764273</v>
      </c>
      <c r="I6" s="5">
        <v>4793767</v>
      </c>
      <c r="J6" s="17">
        <f t="shared" si="2"/>
        <v>-29494</v>
      </c>
      <c r="K6" s="49"/>
    </row>
    <row r="7" spans="1:11" ht="27.75" customHeight="1" x14ac:dyDescent="0.25">
      <c r="A7" s="55">
        <v>2024</v>
      </c>
      <c r="B7" s="8">
        <v>2089762</v>
      </c>
      <c r="C7" s="9">
        <v>2104694</v>
      </c>
      <c r="D7" s="65">
        <f t="shared" si="0"/>
        <v>-14932</v>
      </c>
      <c r="E7" s="8">
        <v>2663204</v>
      </c>
      <c r="F7" s="9">
        <v>2652484</v>
      </c>
      <c r="G7" s="56">
        <f t="shared" si="1"/>
        <v>10720</v>
      </c>
      <c r="H7" s="6">
        <v>4752966</v>
      </c>
      <c r="I7" s="5">
        <v>4757178</v>
      </c>
      <c r="J7" s="17">
        <f t="shared" si="2"/>
        <v>-4212</v>
      </c>
    </row>
    <row r="8" spans="1:11" ht="30.75" customHeight="1" thickBot="1" x14ac:dyDescent="0.3">
      <c r="A8" s="16">
        <v>2025</v>
      </c>
      <c r="B8" s="60">
        <v>2208267</v>
      </c>
      <c r="C8" s="61">
        <v>2199607</v>
      </c>
      <c r="D8" s="68">
        <f t="shared" ref="D8" si="3">B8-C8</f>
        <v>8660</v>
      </c>
      <c r="E8" s="66">
        <v>2993480</v>
      </c>
      <c r="F8" s="67">
        <v>2971663</v>
      </c>
      <c r="G8" s="69">
        <v>21817</v>
      </c>
      <c r="H8" s="58">
        <v>5201747</v>
      </c>
      <c r="I8" s="59">
        <v>5171270</v>
      </c>
      <c r="J8" s="57">
        <v>30477</v>
      </c>
    </row>
    <row r="9" spans="1:11" ht="18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1" x14ac:dyDescent="0.3">
      <c r="C10" s="49"/>
      <c r="D10" s="4"/>
      <c r="E10" s="4"/>
      <c r="F10" s="4"/>
    </row>
    <row r="11" spans="1:11" x14ac:dyDescent="0.3">
      <c r="D11" s="62"/>
      <c r="E11" s="62"/>
      <c r="F11" s="62"/>
      <c r="G11" s="62"/>
      <c r="H11" s="4"/>
      <c r="I11" s="4"/>
      <c r="J11" s="4"/>
    </row>
    <row r="12" spans="1:11" x14ac:dyDescent="0.3">
      <c r="D12" s="4"/>
      <c r="E12" s="4"/>
      <c r="F12" s="4"/>
      <c r="G12" s="4"/>
      <c r="H12" s="62">
        <f>H8-I8</f>
        <v>30477</v>
      </c>
      <c r="I12" s="4"/>
      <c r="J12" s="4"/>
    </row>
    <row r="13" spans="1:11" x14ac:dyDescent="0.3">
      <c r="D13" s="4"/>
      <c r="E13" s="4"/>
      <c r="F13" s="4"/>
      <c r="G13" s="4"/>
      <c r="H13" s="4"/>
      <c r="I13" s="4"/>
      <c r="J13" s="4"/>
    </row>
    <row r="14" spans="1:11" x14ac:dyDescent="0.3">
      <c r="D14" s="4"/>
      <c r="E14" s="4"/>
      <c r="F14" s="4"/>
      <c r="G14" s="4"/>
      <c r="H14" s="4"/>
      <c r="I14" s="4"/>
      <c r="J14" s="4"/>
    </row>
    <row r="15" spans="1:11" ht="14.45" customHeight="1" x14ac:dyDescent="0.3">
      <c r="D15" s="4"/>
      <c r="E15" s="4"/>
      <c r="F15" s="4"/>
      <c r="G15" s="4"/>
      <c r="H15" s="4"/>
      <c r="I15" s="4"/>
      <c r="J15" s="4"/>
    </row>
    <row r="16" spans="1:11" x14ac:dyDescent="0.3">
      <c r="D16" s="4"/>
      <c r="E16" s="4"/>
      <c r="F16" s="4"/>
      <c r="G16" s="4"/>
      <c r="H16" s="4"/>
      <c r="I16" s="4"/>
      <c r="J16" s="4"/>
    </row>
    <row r="17" spans="4:10" x14ac:dyDescent="0.3">
      <c r="D17" s="4"/>
      <c r="E17" s="4"/>
      <c r="F17" s="4"/>
      <c r="G17" s="4"/>
      <c r="H17" s="4"/>
      <c r="I17" s="4"/>
      <c r="J17" s="4"/>
    </row>
    <row r="18" spans="4:10" x14ac:dyDescent="0.3">
      <c r="D18" s="4"/>
      <c r="E18" s="4"/>
      <c r="F18" s="4"/>
      <c r="G18" s="4"/>
      <c r="H18" s="4"/>
      <c r="I18" s="4"/>
      <c r="J18" s="4"/>
    </row>
  </sheetData>
  <mergeCells count="5">
    <mergeCell ref="A1:J1"/>
    <mergeCell ref="B2:D2"/>
    <mergeCell ref="E2:G2"/>
    <mergeCell ref="H2:J2"/>
    <mergeCell ref="A2:A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D27" sqref="D27"/>
    </sheetView>
  </sheetViews>
  <sheetFormatPr defaultColWidth="9.140625" defaultRowHeight="17.25" x14ac:dyDescent="0.25"/>
  <cols>
    <col min="1" max="1" width="37.28515625" style="1" customWidth="1"/>
    <col min="2" max="10" width="17.5703125" style="2" customWidth="1"/>
    <col min="11" max="16384" width="9.140625" style="2"/>
  </cols>
  <sheetData>
    <row r="1" spans="1:10" ht="43.5" customHeight="1" thickBot="1" x14ac:dyDescent="0.3">
      <c r="A1" s="98" t="s">
        <v>20</v>
      </c>
      <c r="B1" s="112"/>
      <c r="C1" s="112"/>
      <c r="D1" s="112"/>
      <c r="E1" s="112"/>
      <c r="F1" s="112"/>
      <c r="G1" s="112"/>
      <c r="H1" s="112"/>
      <c r="I1" s="112"/>
      <c r="J1" s="113"/>
    </row>
    <row r="2" spans="1:10" ht="50.25" customHeight="1" thickBot="1" x14ac:dyDescent="0.3">
      <c r="A2" s="106" t="s">
        <v>5</v>
      </c>
      <c r="B2" s="108" t="s">
        <v>6</v>
      </c>
      <c r="C2" s="109"/>
      <c r="D2" s="110"/>
      <c r="E2" s="108" t="s">
        <v>7</v>
      </c>
      <c r="F2" s="109"/>
      <c r="G2" s="110"/>
      <c r="H2" s="111" t="s">
        <v>3</v>
      </c>
      <c r="I2" s="109"/>
      <c r="J2" s="110"/>
    </row>
    <row r="3" spans="1:10" ht="30.75" customHeight="1" thickBot="1" x14ac:dyDescent="0.3">
      <c r="A3" s="107"/>
      <c r="B3" s="70" t="s">
        <v>4</v>
      </c>
      <c r="C3" s="71" t="s">
        <v>8</v>
      </c>
      <c r="D3" s="72" t="s">
        <v>9</v>
      </c>
      <c r="E3" s="70" t="s">
        <v>4</v>
      </c>
      <c r="F3" s="71" t="s">
        <v>8</v>
      </c>
      <c r="G3" s="72" t="s">
        <v>9</v>
      </c>
      <c r="H3" s="85" t="s">
        <v>4</v>
      </c>
      <c r="I3" s="71" t="s">
        <v>8</v>
      </c>
      <c r="J3" s="72" t="s">
        <v>9</v>
      </c>
    </row>
    <row r="4" spans="1:10" ht="39" customHeight="1" x14ac:dyDescent="0.25">
      <c r="A4" s="46" t="s">
        <v>0</v>
      </c>
      <c r="B4" s="79">
        <v>919137</v>
      </c>
      <c r="C4" s="80">
        <v>901034</v>
      </c>
      <c r="D4" s="89">
        <f t="shared" ref="D4:D5" si="0">B4-C4</f>
        <v>18103</v>
      </c>
      <c r="E4" s="79">
        <v>1861710</v>
      </c>
      <c r="F4" s="80">
        <v>1868096</v>
      </c>
      <c r="G4" s="89">
        <f t="shared" ref="G4:G5" si="1">E4-F4</f>
        <v>-6386</v>
      </c>
      <c r="H4" s="51">
        <f>B4+E4</f>
        <v>2780847</v>
      </c>
      <c r="I4" s="52">
        <f>C4+F4</f>
        <v>2769130</v>
      </c>
      <c r="J4" s="53">
        <f>H4-I4</f>
        <v>11717</v>
      </c>
    </row>
    <row r="5" spans="1:10" ht="39" customHeight="1" x14ac:dyDescent="0.25">
      <c r="A5" s="47" t="s">
        <v>1</v>
      </c>
      <c r="B5" s="81">
        <v>13898</v>
      </c>
      <c r="C5" s="82">
        <v>14584</v>
      </c>
      <c r="D5" s="90">
        <f t="shared" si="0"/>
        <v>-686</v>
      </c>
      <c r="E5" s="81">
        <v>12479</v>
      </c>
      <c r="F5" s="82">
        <v>10903</v>
      </c>
      <c r="G5" s="90">
        <f t="shared" si="1"/>
        <v>1576</v>
      </c>
      <c r="H5" s="7">
        <f t="shared" ref="H5:H6" si="2">B5+E5</f>
        <v>26377</v>
      </c>
      <c r="I5" s="5">
        <f t="shared" ref="I5:I6" si="3">C5+F5</f>
        <v>25487</v>
      </c>
      <c r="J5" s="17">
        <f t="shared" ref="J5:J6" si="4">H5-I5</f>
        <v>890</v>
      </c>
    </row>
    <row r="6" spans="1:10" ht="39" customHeight="1" thickBot="1" x14ac:dyDescent="0.3">
      <c r="A6" s="48" t="s">
        <v>2</v>
      </c>
      <c r="B6" s="83">
        <v>1275232</v>
      </c>
      <c r="C6" s="84">
        <v>1283989</v>
      </c>
      <c r="D6" s="91">
        <f t="shared" ref="D6" si="5">B6-C6</f>
        <v>-8757</v>
      </c>
      <c r="E6" s="83">
        <v>1119291</v>
      </c>
      <c r="F6" s="84">
        <v>1092664</v>
      </c>
      <c r="G6" s="91">
        <f t="shared" ref="G6" si="6">E6-F6</f>
        <v>26627</v>
      </c>
      <c r="H6" s="87">
        <f t="shared" si="2"/>
        <v>2394523</v>
      </c>
      <c r="I6" s="88">
        <f t="shared" si="3"/>
        <v>2376653</v>
      </c>
      <c r="J6" s="92">
        <f t="shared" si="4"/>
        <v>17870</v>
      </c>
    </row>
    <row r="7" spans="1:10" ht="34.5" customHeight="1" thickBot="1" x14ac:dyDescent="0.3">
      <c r="A7" s="10" t="s">
        <v>3</v>
      </c>
      <c r="B7" s="73">
        <v>2208267</v>
      </c>
      <c r="C7" s="74">
        <v>2199607</v>
      </c>
      <c r="D7" s="75">
        <v>8660</v>
      </c>
      <c r="E7" s="76">
        <v>2993480</v>
      </c>
      <c r="F7" s="77">
        <v>2971663</v>
      </c>
      <c r="G7" s="78">
        <f>E7-F7</f>
        <v>21817</v>
      </c>
      <c r="H7" s="86">
        <v>5201747</v>
      </c>
      <c r="I7" s="59">
        <v>5171270</v>
      </c>
      <c r="J7" s="57">
        <v>30477</v>
      </c>
    </row>
    <row r="8" spans="1:10" x14ac:dyDescent="0.25">
      <c r="H8" s="3"/>
    </row>
    <row r="9" spans="1:10" x14ac:dyDescent="0.25">
      <c r="A9" s="2"/>
      <c r="F9" s="49"/>
      <c r="G9" s="49"/>
      <c r="H9" s="49"/>
    </row>
    <row r="10" spans="1:10" x14ac:dyDescent="0.25">
      <c r="A10" s="2"/>
    </row>
    <row r="11" spans="1:10" x14ac:dyDescent="0.25">
      <c r="A11" s="2"/>
    </row>
    <row r="12" spans="1:10" x14ac:dyDescent="0.25">
      <c r="A12" s="2"/>
    </row>
    <row r="13" spans="1:10" x14ac:dyDescent="0.25">
      <c r="A13" s="2"/>
    </row>
    <row r="14" spans="1:10" x14ac:dyDescent="0.25">
      <c r="A14" s="2"/>
    </row>
    <row r="15" spans="1:10" x14ac:dyDescent="0.25">
      <c r="A15" s="2"/>
    </row>
  </sheetData>
  <mergeCells count="5">
    <mergeCell ref="A2:A3"/>
    <mergeCell ref="B2:D2"/>
    <mergeCell ref="E2:G2"/>
    <mergeCell ref="H2:J2"/>
    <mergeCell ref="A1:J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I17" sqref="I17"/>
    </sheetView>
  </sheetViews>
  <sheetFormatPr defaultRowHeight="15" x14ac:dyDescent="0.25"/>
  <cols>
    <col min="1" max="1" width="27" customWidth="1"/>
    <col min="2" max="13" width="17.42578125" customWidth="1"/>
  </cols>
  <sheetData>
    <row r="1" spans="1:13" ht="42" customHeight="1" thickBot="1" x14ac:dyDescent="0.3">
      <c r="A1" s="114" t="s">
        <v>22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6"/>
    </row>
    <row r="2" spans="1:13" ht="38.25" customHeight="1" thickBot="1" x14ac:dyDescent="0.3">
      <c r="A2" s="117" t="s">
        <v>19</v>
      </c>
      <c r="B2" s="114" t="s">
        <v>0</v>
      </c>
      <c r="C2" s="115"/>
      <c r="D2" s="116"/>
      <c r="E2" s="115" t="s">
        <v>1</v>
      </c>
      <c r="F2" s="115"/>
      <c r="G2" s="116"/>
      <c r="H2" s="114" t="s">
        <v>2</v>
      </c>
      <c r="I2" s="115"/>
      <c r="J2" s="119"/>
      <c r="K2" s="120" t="s">
        <v>11</v>
      </c>
      <c r="L2" s="121"/>
      <c r="M2" s="122"/>
    </row>
    <row r="3" spans="1:13" ht="30.75" customHeight="1" thickBot="1" x14ac:dyDescent="0.3">
      <c r="A3" s="118"/>
      <c r="B3" s="18" t="s">
        <v>4</v>
      </c>
      <c r="C3" s="25" t="s">
        <v>8</v>
      </c>
      <c r="D3" s="18" t="s">
        <v>9</v>
      </c>
      <c r="E3" s="24" t="s">
        <v>4</v>
      </c>
      <c r="F3" s="18" t="s">
        <v>8</v>
      </c>
      <c r="G3" s="26" t="s">
        <v>9</v>
      </c>
      <c r="H3" s="24" t="s">
        <v>4</v>
      </c>
      <c r="I3" s="25" t="s">
        <v>8</v>
      </c>
      <c r="J3" s="45" t="s">
        <v>9</v>
      </c>
      <c r="K3" s="20" t="s">
        <v>12</v>
      </c>
      <c r="L3" s="28" t="s">
        <v>8</v>
      </c>
      <c r="M3" s="26" t="s">
        <v>13</v>
      </c>
    </row>
    <row r="4" spans="1:13" ht="28.5" customHeight="1" x14ac:dyDescent="0.25">
      <c r="A4" s="41" t="s">
        <v>14</v>
      </c>
      <c r="B4" s="21">
        <v>512531</v>
      </c>
      <c r="C4" s="22">
        <v>522618</v>
      </c>
      <c r="D4" s="23">
        <v>-10087</v>
      </c>
      <c r="E4" s="29">
        <v>3087</v>
      </c>
      <c r="F4" s="22">
        <v>2961</v>
      </c>
      <c r="G4" s="38">
        <v>126</v>
      </c>
      <c r="H4" s="21">
        <v>436712</v>
      </c>
      <c r="I4" s="22">
        <v>433321</v>
      </c>
      <c r="J4" s="23">
        <v>3391</v>
      </c>
      <c r="K4" s="29">
        <v>952330</v>
      </c>
      <c r="L4" s="22">
        <v>958900</v>
      </c>
      <c r="M4" s="23">
        <v>-6570</v>
      </c>
    </row>
    <row r="5" spans="1:13" ht="34.5" customHeight="1" x14ac:dyDescent="0.25">
      <c r="A5" s="42" t="s">
        <v>15</v>
      </c>
      <c r="B5" s="39">
        <v>690872</v>
      </c>
      <c r="C5" s="19">
        <v>680578</v>
      </c>
      <c r="D5" s="31">
        <v>10294</v>
      </c>
      <c r="E5" s="30">
        <v>4261</v>
      </c>
      <c r="F5" s="19">
        <v>4703</v>
      </c>
      <c r="G5" s="40">
        <v>-442</v>
      </c>
      <c r="H5" s="39">
        <v>575153</v>
      </c>
      <c r="I5" s="19">
        <v>563410</v>
      </c>
      <c r="J5" s="31">
        <v>11743</v>
      </c>
      <c r="K5" s="30">
        <v>1270286</v>
      </c>
      <c r="L5" s="19">
        <v>1248691</v>
      </c>
      <c r="M5" s="31">
        <v>21595</v>
      </c>
    </row>
    <row r="6" spans="1:13" ht="33" customHeight="1" x14ac:dyDescent="0.25">
      <c r="A6" s="42" t="s">
        <v>16</v>
      </c>
      <c r="B6" s="39">
        <v>882192</v>
      </c>
      <c r="C6" s="19">
        <v>894366</v>
      </c>
      <c r="D6" s="31">
        <v>-12174</v>
      </c>
      <c r="E6" s="30">
        <v>15726</v>
      </c>
      <c r="F6" s="19">
        <v>14261</v>
      </c>
      <c r="G6" s="40">
        <v>1465</v>
      </c>
      <c r="H6" s="39">
        <v>799321</v>
      </c>
      <c r="I6" s="19">
        <v>792209</v>
      </c>
      <c r="J6" s="31">
        <v>7112</v>
      </c>
      <c r="K6" s="30">
        <v>1697239</v>
      </c>
      <c r="L6" s="19">
        <v>1700836</v>
      </c>
      <c r="M6" s="31">
        <v>-3597</v>
      </c>
    </row>
    <row r="7" spans="1:13" ht="34.5" customHeight="1" thickBot="1" x14ac:dyDescent="0.3">
      <c r="A7" s="43" t="s">
        <v>17</v>
      </c>
      <c r="B7" s="32">
        <f>B8-B6-B5-B4</f>
        <v>695252</v>
      </c>
      <c r="C7" s="33">
        <v>671568</v>
      </c>
      <c r="D7" s="34">
        <f>B7-C7</f>
        <v>23684</v>
      </c>
      <c r="E7" s="35">
        <f>E8-E6-E5-E4</f>
        <v>3303</v>
      </c>
      <c r="F7" s="33">
        <f>F8-F6-F5-F4</f>
        <v>3562</v>
      </c>
      <c r="G7" s="36">
        <f>E7-F7</f>
        <v>-259</v>
      </c>
      <c r="H7" s="32">
        <f>H8-H6-H5-H4</f>
        <v>583337</v>
      </c>
      <c r="I7" s="33">
        <v>587713</v>
      </c>
      <c r="J7" s="34">
        <f>H7-I7</f>
        <v>-4376</v>
      </c>
      <c r="K7" s="37">
        <f>K8-K6-K5-K4</f>
        <v>1281892</v>
      </c>
      <c r="L7" s="95">
        <f>C7+F7+I7</f>
        <v>1262843</v>
      </c>
      <c r="M7" s="96">
        <f>K7-L7</f>
        <v>19049</v>
      </c>
    </row>
    <row r="8" spans="1:13" ht="36" customHeight="1" thickBot="1" x14ac:dyDescent="0.3">
      <c r="A8" s="44" t="s">
        <v>3</v>
      </c>
      <c r="B8" s="24">
        <v>2780847</v>
      </c>
      <c r="C8" s="93">
        <v>2769130</v>
      </c>
      <c r="D8" s="94">
        <f>B8-C8</f>
        <v>11717</v>
      </c>
      <c r="E8" s="27">
        <v>26377</v>
      </c>
      <c r="F8" s="25">
        <v>25487</v>
      </c>
      <c r="G8" s="28">
        <v>890</v>
      </c>
      <c r="H8" s="24">
        <v>2394523</v>
      </c>
      <c r="I8" s="93">
        <f>I4+I5+I6+I7</f>
        <v>2376653</v>
      </c>
      <c r="J8" s="94">
        <f>H8-I8</f>
        <v>17870</v>
      </c>
      <c r="K8" s="27">
        <v>5201747</v>
      </c>
      <c r="L8" s="25">
        <v>5171270</v>
      </c>
      <c r="M8" s="26">
        <v>30477</v>
      </c>
    </row>
    <row r="12" spans="1:13" x14ac:dyDescent="0.25">
      <c r="E12" s="97"/>
    </row>
    <row r="15" spans="1:13" x14ac:dyDescent="0.25">
      <c r="H15" s="97"/>
    </row>
    <row r="21" spans="8:8" x14ac:dyDescent="0.25">
      <c r="H21" s="97"/>
    </row>
  </sheetData>
  <mergeCells count="6">
    <mergeCell ref="A1:M1"/>
    <mergeCell ref="A2:A3"/>
    <mergeCell ref="B2:D2"/>
    <mergeCell ref="E2:G2"/>
    <mergeCell ref="H2:J2"/>
    <mergeCell ref="K2:M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Դինամիկա</vt:lpstr>
      <vt:lpstr>ՀՀ և օտար․ ըստ փոխադրամիջոցների</vt:lpstr>
      <vt:lpstr>Ըստ եռամսյակների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Anahit Arshakyan</dc:creator>
  <cp:lastModifiedBy>ppp333</cp:lastModifiedBy>
  <dcterms:created xsi:type="dcterms:W3CDTF">2023-02-14T11:00:16Z</dcterms:created>
  <dcterms:modified xsi:type="dcterms:W3CDTF">2026-04-03T14:50:15Z</dcterms:modified>
</cp:coreProperties>
</file>